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0 год отчеты\Акты вып работ 2024\"/>
    </mc:Choice>
  </mc:AlternateContent>
  <bookViews>
    <workbookView xWindow="0" yWindow="0" windowWidth="19320" windowHeight="7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Лист1!$B$1:$I$91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1" i="1" l="1"/>
  <c r="I59" i="1"/>
  <c r="I77" i="1" l="1"/>
  <c r="I76" i="1" l="1"/>
  <c r="I75" i="1"/>
  <c r="I79" i="1" l="1"/>
  <c r="I51" i="1"/>
  <c r="I86" i="1" l="1"/>
  <c r="I65" i="1" l="1"/>
  <c r="I64" i="1"/>
  <c r="I53" i="1" l="1"/>
  <c r="I39" i="1"/>
  <c r="I52" i="1" l="1"/>
  <c r="I54" i="1" s="1"/>
  <c r="I88" i="1"/>
  <c r="I87" i="1"/>
  <c r="I89" i="1" l="1"/>
  <c r="I20" i="1"/>
  <c r="I34" i="1" l="1"/>
  <c r="I40" i="1" l="1"/>
  <c r="I41" i="1"/>
  <c r="I42" i="1"/>
  <c r="I35" i="1"/>
  <c r="I22" i="1"/>
  <c r="I45" i="1" l="1"/>
  <c r="I36" i="1"/>
  <c r="I37" i="1" s="1"/>
  <c r="I61" i="1" l="1"/>
  <c r="I60" i="1"/>
  <c r="I47" i="1"/>
  <c r="I46" i="1"/>
  <c r="I81" i="1"/>
  <c r="I62" i="1" l="1"/>
  <c r="I48" i="1"/>
  <c r="I80" i="1"/>
  <c r="I82" i="1" s="1"/>
  <c r="I26" i="1" l="1"/>
  <c r="I30" i="1" l="1"/>
  <c r="I27" i="1"/>
  <c r="I24" i="1"/>
  <c r="I31" i="1" l="1"/>
  <c r="I32" i="1"/>
  <c r="I73" i="1"/>
  <c r="I72" i="1"/>
  <c r="I23" i="1"/>
  <c r="I25" i="1" s="1"/>
  <c r="I28" i="1"/>
  <c r="I29" i="1" s="1"/>
  <c r="I33" i="1" l="1"/>
  <c r="I74" i="1"/>
  <c r="I90" i="1" l="1"/>
</calcChain>
</file>

<file path=xl/sharedStrings.xml><?xml version="1.0" encoding="utf-8"?>
<sst xmlns="http://schemas.openxmlformats.org/spreadsheetml/2006/main" count="170" uniqueCount="92">
  <si>
    <t>СОГЛАСОВАНО</t>
  </si>
  <si>
    <t xml:space="preserve">Председатель совета </t>
  </si>
  <si>
    <t>многоквартирного жилого дома</t>
  </si>
  <si>
    <t>________________________</t>
  </si>
  <si>
    <t>№ пп</t>
  </si>
  <si>
    <t>основание</t>
  </si>
  <si>
    <t>наименование</t>
  </si>
  <si>
    <t>Ед.изм</t>
  </si>
  <si>
    <t>кол.</t>
  </si>
  <si>
    <t>Сметная стоимость в текущих (прогнозных ценах)руб.</t>
  </si>
  <si>
    <t>на ед.</t>
  </si>
  <si>
    <t>всего</t>
  </si>
  <si>
    <t>общая</t>
  </si>
  <si>
    <t>Всего с НР и СП</t>
  </si>
  <si>
    <t/>
  </si>
  <si>
    <t>Накладные расходы</t>
  </si>
  <si>
    <t xml:space="preserve">Сметная прибыль </t>
  </si>
  <si>
    <t xml:space="preserve">Накладные расходы </t>
  </si>
  <si>
    <t>договор</t>
  </si>
  <si>
    <t>10%</t>
  </si>
  <si>
    <t>м2</t>
  </si>
  <si>
    <t>100 квартир</t>
  </si>
  <si>
    <t>осмотр чердаков и подвалов</t>
  </si>
  <si>
    <t>1000м2 осм.</t>
  </si>
  <si>
    <t>100 м3 здания</t>
  </si>
  <si>
    <t xml:space="preserve">ревизия ВРУ </t>
  </si>
  <si>
    <t>Основание: договор; акты выполненных работ</t>
  </si>
  <si>
    <t>Итого:</t>
  </si>
  <si>
    <t>осмотр подъездов,сост-я входн., тамбурных дверей,остеклен.</t>
  </si>
  <si>
    <t>промывка трубопроводов системы центр. отопления</t>
  </si>
  <si>
    <t>осмотр системы центр. отопл. в чердачн.и подвальн. помещениях</t>
  </si>
  <si>
    <t>Техническое обслуживание внутри домовых инжен.систем теплоснабжения,ГВС</t>
  </si>
  <si>
    <t>Договор</t>
  </si>
  <si>
    <t>Проведение планово-предупредительных осмотров конструктивов здания</t>
  </si>
  <si>
    <t>Итого по разделу:</t>
  </si>
  <si>
    <t>Техническое обслуживание внутри домовых инжен.систем  водоснабжения,водоотведения</t>
  </si>
  <si>
    <t>Проведение технических осмотров и устранение незначительных неисправн. в электрич.сетях и установках</t>
  </si>
  <si>
    <t>осмотр системы  горячего водоснабжения (осмотр стояков)</t>
  </si>
  <si>
    <t>В с е г о  затрат по дому:</t>
  </si>
  <si>
    <t>УТВЕРЖДАЮ</t>
  </si>
  <si>
    <t xml:space="preserve">Договор </t>
  </si>
  <si>
    <t>Акты  выполн.работ  ежемесячно</t>
  </si>
  <si>
    <t xml:space="preserve">обход и осмотр  щитовых, целостности  кабелей  </t>
  </si>
  <si>
    <t xml:space="preserve"> Генеральный  директор</t>
  </si>
  <si>
    <t>очистка чердака от мусора</t>
  </si>
  <si>
    <t>очистка подвала от мусора</t>
  </si>
  <si>
    <t>мес.</t>
  </si>
  <si>
    <t>Проверка и ремонт работоспособности запорной арматуры(герметичность перекрытий потока воды)для отключения фильтров.Разборный фильтр от накипи(отложений).Запуск системы отопления после консервации.Ликвидация воздушных пробок в стояках отопления.</t>
  </si>
  <si>
    <t>1 фильтр   проверка и ремонт  2 раза в год</t>
  </si>
  <si>
    <t xml:space="preserve"> подъезд</t>
  </si>
  <si>
    <t>*</t>
  </si>
  <si>
    <t>Ремонт внутридомовых инженерных систем  теплоснабжения, ГВС</t>
  </si>
  <si>
    <t>техническое обслуживание вентиляционных каналов</t>
  </si>
  <si>
    <t>итого по разделу:</t>
  </si>
  <si>
    <t>ООО "РД-ГРУПП"</t>
  </si>
  <si>
    <t>________________С.Л. Фомченко</t>
  </si>
  <si>
    <t>"____" _                           2024 г.</t>
  </si>
  <si>
    <t>"___" __________ 2024г.</t>
  </si>
  <si>
    <t xml:space="preserve"> Подготовка   мкд  к отопит.периоду   2024 -2025г.</t>
  </si>
  <si>
    <t>Сбор пакета документов для согласования:  актов  гидравлических испытаний, промывок, запуск  системы  отопления; оформление и  получениие паспорта и акта готовности мкд к отопит.периоду 2024 - 25г.</t>
  </si>
  <si>
    <t>Отчет стоимости за выполненные работы в период с 01.01.2024г. по 31.12.2024г.</t>
  </si>
  <si>
    <t>Уборка снега</t>
  </si>
  <si>
    <t>Оплата</t>
  </si>
  <si>
    <t xml:space="preserve">Уборка подъезда </t>
  </si>
  <si>
    <t xml:space="preserve">Уборка придомовой территории </t>
  </si>
  <si>
    <t>Объект: МКД  по адресу г.Чебаркуль, ул. Еловое, д.7</t>
  </si>
  <si>
    <t xml:space="preserve"> реестр выполненных работ по содержанию и текущему  ремонту  инженерных  коммуникаций   и  общедомового  имущества  МКД № 7  ул. Еловое,  г.Чебаркуль                                                         с  01.01.2024г.  по  31.12.2024г.</t>
  </si>
  <si>
    <t>Акт выполненных работ от  14.08.2024</t>
  </si>
  <si>
    <t>Ревизия освещения в подвале</t>
  </si>
  <si>
    <t>Акт выполненных работ от  27.08.2024</t>
  </si>
  <si>
    <t>Замена стояка водоотведения в квартирах 3,7,11</t>
  </si>
  <si>
    <t>Акт выполненных работ от  05.08.2024</t>
  </si>
  <si>
    <t>Замена стояка водоотведения в квартирах 29,30,31,32,33</t>
  </si>
  <si>
    <t>Акт выполненных работ от  20.11.2024</t>
  </si>
  <si>
    <t>Перенос счетчика электрической энергии в квартире 10</t>
  </si>
  <si>
    <t>Акт выполненных работ от  20.01.2024</t>
  </si>
  <si>
    <t>Ревизия щитового оборудования в подвале</t>
  </si>
  <si>
    <t>Акт выполненных работ от  10.11.2024</t>
  </si>
  <si>
    <t>Замер температуры воздуха в квартире 33</t>
  </si>
  <si>
    <t>Акт выполненных работ от  10.07.2024</t>
  </si>
  <si>
    <t>Ремонт кровли на квартирой 11           1 подъезд</t>
  </si>
  <si>
    <t>Акт выполненных работ от  20.03.2024</t>
  </si>
  <si>
    <t>Посыпка отсевом от наледи у подъездов</t>
  </si>
  <si>
    <t>Акт выполненных работ от  11.09.2024</t>
  </si>
  <si>
    <t>Осмотр стояка ХВС в квартирах 3,7,11</t>
  </si>
  <si>
    <t>Акт выполненных работ от  07.02.2024</t>
  </si>
  <si>
    <t>Осмотр квартир 21,22 на предмет протечки талых вод с кровли</t>
  </si>
  <si>
    <t>Акт выполненных работ от  14.02.2024</t>
  </si>
  <si>
    <t>Ревизия щитового оборудования в подвале 2 подъезда после затопления талыми водами</t>
  </si>
  <si>
    <t>Акт выполненных работ от  27.02.2024</t>
  </si>
  <si>
    <t>Демонтаж кабеля в подвале</t>
  </si>
  <si>
    <t>314643,68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</si>
</sst>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  <font>
      <b/>
      <i/>
      <sz val="9"/>
      <name val="Arial"/>
      <family val="2"/>
      <charset val="204"/>
    </font>
    <font>
      <sz val="9"/>
      <name val="Arial Cyr"/>
      <charset val="204"/>
    </font>
    <font>
      <b/>
      <sz val="9"/>
      <color theme="1"/>
      <name val="Arial"/>
      <family val="2"/>
      <charset val="204"/>
    </font>
    <font>
      <sz val="10"/>
      <color rgb="FFFFFF00"/>
      <name val="Times New Roman"/>
      <family val="1"/>
      <charset val="204"/>
    </font>
    <font>
      <sz val="10"/>
      <color rgb="FFFFFF00"/>
      <name val="Arial"/>
      <family val="2"/>
      <charset val="204"/>
    </font>
    <font>
      <sz val="9"/>
      <color rgb="FFFFFF00"/>
      <name val="Arial"/>
      <family val="2"/>
      <charset val="204"/>
    </font>
    <font>
      <b/>
      <sz val="11"/>
      <color rgb="FFFFFF00"/>
      <name val="Arial"/>
      <family val="2"/>
      <charset val="204"/>
    </font>
    <font>
      <i/>
      <sz val="9"/>
      <color rgb="FFFFFF00"/>
      <name val="Arial"/>
      <family val="2"/>
      <charset val="204"/>
    </font>
    <font>
      <sz val="11"/>
      <color rgb="FFFFFF00"/>
      <name val="Calibri"/>
      <family val="2"/>
      <charset val="204"/>
      <scheme val="minor"/>
    </font>
    <font>
      <u/>
      <sz val="10"/>
      <name val="Times New Roman"/>
      <family val="1"/>
      <charset val="204"/>
    </font>
    <font>
      <i/>
      <sz val="10"/>
      <name val="Arial"/>
      <family val="2"/>
      <charset val="204"/>
    </font>
    <font>
      <sz val="9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  <font>
      <sz val="10"/>
      <color theme="1"/>
      <name val="Arial Cyr"/>
      <charset val="204"/>
    </font>
    <font>
      <b/>
      <sz val="10"/>
      <color theme="1"/>
      <name val="Arial"/>
      <family val="2"/>
      <charset val="204"/>
    </font>
    <font>
      <i/>
      <sz val="9"/>
      <color theme="1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10"/>
      <color theme="1"/>
      <name val="Times New Roman"/>
      <family val="2"/>
    </font>
    <font>
      <b/>
      <sz val="10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7" fillId="0" borderId="0"/>
    <xf numFmtId="0" fontId="1" fillId="0" borderId="1">
      <alignment horizontal="center" wrapText="1"/>
    </xf>
    <xf numFmtId="0" fontId="1" fillId="0" borderId="0">
      <alignment horizontal="right" vertical="top" wrapText="1"/>
    </xf>
  </cellStyleXfs>
  <cellXfs count="128">
    <xf numFmtId="0" fontId="0" fillId="0" borderId="0" xfId="0"/>
    <xf numFmtId="0" fontId="3" fillId="0" borderId="9" xfId="3" applyFont="1" applyFill="1" applyBorder="1">
      <alignment horizontal="center" wrapText="1"/>
    </xf>
    <xf numFmtId="0" fontId="1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 vertical="center"/>
    </xf>
    <xf numFmtId="0" fontId="1" fillId="0" borderId="0" xfId="1" applyFont="1" applyFill="1" applyBorder="1" applyAlignment="1">
      <alignment horizontal="left"/>
    </xf>
    <xf numFmtId="0" fontId="3" fillId="0" borderId="0" xfId="0" applyFont="1" applyFill="1" applyBorder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5" fillId="0" borderId="0" xfId="1" applyFont="1" applyFill="1" applyBorder="1" applyAlignment="1"/>
    <xf numFmtId="0" fontId="4" fillId="0" borderId="0" xfId="1" applyFont="1" applyFill="1" applyBorder="1" applyAlignment="1"/>
    <xf numFmtId="0" fontId="13" fillId="0" borderId="0" xfId="0" applyFont="1" applyFill="1" applyBorder="1"/>
    <xf numFmtId="0" fontId="14" fillId="0" borderId="0" xfId="0" applyFont="1" applyFill="1" applyBorder="1"/>
    <xf numFmtId="0" fontId="15" fillId="0" borderId="0" xfId="0" applyFont="1" applyFill="1" applyBorder="1" applyAlignment="1"/>
    <xf numFmtId="0" fontId="16" fillId="0" borderId="0" xfId="1" applyFont="1" applyFill="1" applyBorder="1" applyAlignment="1"/>
    <xf numFmtId="0" fontId="15" fillId="0" borderId="0" xfId="1" applyFont="1" applyFill="1" applyBorder="1" applyAlignment="1"/>
    <xf numFmtId="0" fontId="18" fillId="0" borderId="0" xfId="0" applyFont="1"/>
    <xf numFmtId="0" fontId="4" fillId="0" borderId="0" xfId="1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/>
    <xf numFmtId="2" fontId="9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/>
    <xf numFmtId="0" fontId="3" fillId="2" borderId="0" xfId="0" applyFont="1" applyFill="1" applyBorder="1"/>
    <xf numFmtId="0" fontId="5" fillId="3" borderId="0" xfId="1" applyFont="1" applyFill="1" applyBorder="1" applyAlignment="1"/>
    <xf numFmtId="0" fontId="22" fillId="0" borderId="0" xfId="0" applyFont="1"/>
    <xf numFmtId="0" fontId="23" fillId="0" borderId="0" xfId="0" applyFont="1"/>
    <xf numFmtId="2" fontId="6" fillId="0" borderId="1" xfId="0" applyNumberFormat="1" applyFont="1" applyFill="1" applyBorder="1" applyAlignment="1">
      <alignment horizontal="center" vertical="center" wrapText="1"/>
    </xf>
    <xf numFmtId="2" fontId="12" fillId="0" borderId="1" xfId="0" applyNumberFormat="1" applyFont="1" applyFill="1" applyBorder="1" applyAlignment="1">
      <alignment horizontal="left" vertical="top" wrapText="1"/>
    </xf>
    <xf numFmtId="0" fontId="8" fillId="0" borderId="9" xfId="3" applyFont="1" applyFill="1" applyBorder="1">
      <alignment horizontal="center" wrapText="1"/>
    </xf>
    <xf numFmtId="0" fontId="3" fillId="0" borderId="9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right" vertical="top" wrapText="1"/>
    </xf>
    <xf numFmtId="2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top" wrapText="1"/>
    </xf>
    <xf numFmtId="49" fontId="9" fillId="0" borderId="1" xfId="0" applyNumberFormat="1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right" vertical="top" wrapText="1"/>
    </xf>
    <xf numFmtId="2" fontId="9" fillId="0" borderId="1" xfId="0" applyNumberFormat="1" applyFont="1" applyFill="1" applyBorder="1" applyAlignment="1">
      <alignment horizontal="center" vertical="center" wrapText="1"/>
    </xf>
    <xf numFmtId="2" fontId="10" fillId="0" borderId="9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21" fillId="0" borderId="0" xfId="0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right" vertical="top" wrapText="1"/>
    </xf>
    <xf numFmtId="2" fontId="9" fillId="0" borderId="9" xfId="0" applyNumberFormat="1" applyFont="1" applyFill="1" applyBorder="1" applyAlignment="1">
      <alignment horizontal="right" vertical="top" wrapText="1"/>
    </xf>
    <xf numFmtId="0" fontId="9" fillId="0" borderId="9" xfId="0" applyFont="1" applyFill="1" applyBorder="1" applyAlignment="1">
      <alignment horizontal="right" vertical="top" wrapText="1"/>
    </xf>
    <xf numFmtId="0" fontId="8" fillId="0" borderId="9" xfId="3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20" fillId="0" borderId="9" xfId="3" applyFont="1" applyFill="1" applyBorder="1">
      <alignment horizontal="center" wrapText="1"/>
    </xf>
    <xf numFmtId="49" fontId="4" fillId="0" borderId="9" xfId="0" applyNumberFormat="1" applyFont="1" applyFill="1" applyBorder="1" applyAlignment="1">
      <alignment horizontal="right" vertical="top" wrapText="1"/>
    </xf>
    <xf numFmtId="2" fontId="9" fillId="2" borderId="0" xfId="0" applyNumberFormat="1" applyFont="1" applyFill="1" applyBorder="1" applyAlignment="1">
      <alignment horizontal="left" vertical="top" wrapText="1"/>
    </xf>
    <xf numFmtId="49" fontId="6" fillId="0" borderId="9" xfId="0" applyNumberFormat="1" applyFont="1" applyFill="1" applyBorder="1" applyAlignment="1">
      <alignment horizontal="center" vertical="top" wrapText="1"/>
    </xf>
    <xf numFmtId="2" fontId="4" fillId="0" borderId="9" xfId="0" applyNumberFormat="1" applyFont="1" applyFill="1" applyBorder="1" applyAlignment="1">
      <alignment horizontal="center" vertical="center" wrapText="1"/>
    </xf>
    <xf numFmtId="0" fontId="26" fillId="0" borderId="0" xfId="0" applyFont="1" applyFill="1" applyBorder="1"/>
    <xf numFmtId="0" fontId="25" fillId="0" borderId="0" xfId="0" applyFont="1" applyFill="1" applyBorder="1"/>
    <xf numFmtId="0" fontId="24" fillId="0" borderId="0" xfId="0" applyFont="1" applyFill="1" applyBorder="1" applyAlignment="1"/>
    <xf numFmtId="0" fontId="27" fillId="0" borderId="0" xfId="1" applyFont="1" applyFill="1" applyBorder="1" applyAlignment="1"/>
    <xf numFmtId="0" fontId="24" fillId="0" borderId="0" xfId="1" applyFont="1" applyFill="1" applyBorder="1" applyAlignment="1"/>
    <xf numFmtId="0" fontId="25" fillId="0" borderId="9" xfId="3" applyFont="1" applyFill="1" applyBorder="1">
      <alignment horizontal="center" wrapText="1"/>
    </xf>
    <xf numFmtId="0" fontId="29" fillId="0" borderId="9" xfId="3" applyFont="1" applyFill="1" applyBorder="1" applyAlignment="1">
      <alignment horizontal="center" vertical="center" wrapText="1"/>
    </xf>
    <xf numFmtId="2" fontId="24" fillId="0" borderId="1" xfId="0" applyNumberFormat="1" applyFont="1" applyFill="1" applyBorder="1" applyAlignment="1">
      <alignment horizontal="center" vertical="center" wrapText="1"/>
    </xf>
    <xf numFmtId="2" fontId="30" fillId="0" borderId="1" xfId="0" applyNumberFormat="1" applyFont="1" applyFill="1" applyBorder="1" applyAlignment="1">
      <alignment horizontal="center" vertical="center" wrapText="1"/>
    </xf>
    <xf numFmtId="2" fontId="31" fillId="0" borderId="1" xfId="0" applyNumberFormat="1" applyFont="1" applyFill="1" applyBorder="1" applyAlignment="1">
      <alignment horizontal="center" vertical="center" wrapText="1"/>
    </xf>
    <xf numFmtId="2" fontId="31" fillId="0" borderId="9" xfId="0" applyNumberFormat="1" applyFont="1" applyFill="1" applyBorder="1" applyAlignment="1">
      <alignment horizontal="center" vertical="center" wrapText="1"/>
    </xf>
    <xf numFmtId="2" fontId="25" fillId="0" borderId="9" xfId="3" applyNumberFormat="1" applyFont="1" applyFill="1" applyBorder="1" applyAlignment="1">
      <alignment horizontal="center" vertical="center" wrapText="1"/>
    </xf>
    <xf numFmtId="2" fontId="29" fillId="0" borderId="9" xfId="3" applyNumberFormat="1" applyFont="1" applyFill="1" applyBorder="1" applyAlignment="1">
      <alignment horizontal="center" vertical="center" wrapText="1"/>
    </xf>
    <xf numFmtId="0" fontId="0" fillId="0" borderId="0" xfId="0" applyFont="1"/>
    <xf numFmtId="0" fontId="9" fillId="0" borderId="1" xfId="0" applyFont="1" applyFill="1" applyBorder="1" applyAlignment="1">
      <alignment horizontal="left" vertical="top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3" fillId="0" borderId="9" xfId="3" applyFont="1" applyFill="1" applyBorder="1" applyAlignment="1">
      <alignment horizontal="center" vertical="center"/>
    </xf>
    <xf numFmtId="2" fontId="1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/>
    <xf numFmtId="2" fontId="0" fillId="0" borderId="1" xfId="0" applyNumberFormat="1" applyFont="1" applyFill="1" applyBorder="1" applyAlignment="1">
      <alignment horizontal="center" vertical="center"/>
    </xf>
    <xf numFmtId="2" fontId="10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2" fontId="6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horizontal="center" vertical="top" wrapText="1"/>
    </xf>
    <xf numFmtId="2" fontId="8" fillId="0" borderId="1" xfId="0" applyNumberFormat="1" applyFont="1" applyFill="1" applyBorder="1" applyAlignment="1">
      <alignment horizontal="left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6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right" vertical="top" wrapText="1"/>
    </xf>
    <xf numFmtId="2" fontId="30" fillId="0" borderId="1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18" fillId="0" borderId="0" xfId="0" applyFont="1" applyFill="1"/>
    <xf numFmtId="0" fontId="0" fillId="0" borderId="0" xfId="0" applyFont="1" applyFill="1"/>
    <xf numFmtId="2" fontId="29" fillId="0" borderId="1" xfId="0" applyNumberFormat="1" applyFont="1" applyFill="1" applyBorder="1" applyAlignment="1">
      <alignment horizontal="center" vertical="center" wrapText="1"/>
    </xf>
    <xf numFmtId="49" fontId="24" fillId="0" borderId="9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24" fillId="0" borderId="9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3" fillId="0" borderId="12" xfId="3" applyFont="1" applyFill="1" applyBorder="1">
      <alignment horizontal="center" wrapText="1"/>
    </xf>
    <xf numFmtId="0" fontId="4" fillId="0" borderId="1" xfId="0" applyFont="1" applyFill="1" applyBorder="1" applyAlignment="1">
      <alignment horizontal="center" vertical="center" wrapText="1"/>
    </xf>
    <xf numFmtId="4" fontId="32" fillId="0" borderId="0" xfId="0" applyNumberFormat="1" applyFont="1" applyFill="1" applyBorder="1" applyAlignment="1">
      <alignment horizontal="left" vertical="center"/>
    </xf>
    <xf numFmtId="0" fontId="3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8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/>
    </xf>
  </cellXfs>
  <cellStyles count="5">
    <cellStyle name="Итоги" xfId="4"/>
    <cellStyle name="ИтогоРесМет" xfId="2"/>
    <cellStyle name="ЛокСмета" xfId="3"/>
    <cellStyle name="Обычный" xfId="0" builtinId="0"/>
    <cellStyle name="Титул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5"/>
  <sheetViews>
    <sheetView tabSelected="1" workbookViewId="0">
      <selection activeCell="I90" sqref="I90"/>
    </sheetView>
  </sheetViews>
  <sheetFormatPr defaultRowHeight="15" x14ac:dyDescent="0.25"/>
  <cols>
    <col min="2" max="2" width="4.7109375" customWidth="1"/>
    <col min="3" max="3" width="24.5703125" customWidth="1"/>
    <col min="4" max="4" width="31.42578125" customWidth="1"/>
    <col min="6" max="6" width="9.140625" style="18"/>
    <col min="9" max="9" width="11.5703125" style="68" bestFit="1" customWidth="1"/>
  </cols>
  <sheetData>
    <row r="1" spans="1:22" x14ac:dyDescent="0.25">
      <c r="A1" s="2"/>
      <c r="B1" s="103" t="s">
        <v>0</v>
      </c>
      <c r="C1" s="103"/>
      <c r="D1" s="2"/>
      <c r="E1" s="2"/>
      <c r="F1" s="13"/>
      <c r="G1" s="104" t="s">
        <v>39</v>
      </c>
      <c r="H1" s="104"/>
      <c r="I1" s="104"/>
      <c r="J1" s="2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3" t="s">
        <v>1</v>
      </c>
      <c r="C2" s="2"/>
      <c r="D2" s="2"/>
      <c r="E2" s="2"/>
      <c r="F2" s="13"/>
      <c r="G2" s="104" t="s">
        <v>43</v>
      </c>
      <c r="H2" s="104"/>
      <c r="I2" s="104"/>
      <c r="J2" s="23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3" t="s">
        <v>2</v>
      </c>
      <c r="C3" s="2"/>
      <c r="D3" s="2"/>
      <c r="E3" s="2"/>
      <c r="F3" s="13"/>
      <c r="G3" s="104" t="s">
        <v>54</v>
      </c>
      <c r="H3" s="104"/>
      <c r="I3" s="104"/>
      <c r="J3" s="23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3"/>
      <c r="C4" s="2"/>
      <c r="D4" s="2"/>
      <c r="E4" s="2"/>
      <c r="F4" s="13"/>
      <c r="G4" s="4"/>
      <c r="H4" s="23"/>
      <c r="I4" s="55"/>
      <c r="J4" s="23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2"/>
      <c r="B5" s="5" t="s">
        <v>3</v>
      </c>
      <c r="C5" s="2"/>
      <c r="D5" s="2"/>
      <c r="E5" s="2"/>
      <c r="F5" s="13"/>
      <c r="G5" s="124" t="s">
        <v>55</v>
      </c>
      <c r="H5" s="124"/>
      <c r="I5" s="124"/>
      <c r="J5" s="23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</row>
    <row r="6" spans="1:22" x14ac:dyDescent="0.25">
      <c r="A6" s="2"/>
      <c r="B6" s="123" t="s">
        <v>57</v>
      </c>
      <c r="C6" s="123"/>
      <c r="D6" s="2"/>
      <c r="E6" s="2"/>
      <c r="F6" s="13"/>
      <c r="G6" s="125" t="s">
        <v>56</v>
      </c>
      <c r="H6" s="125"/>
      <c r="I6" s="125"/>
      <c r="J6" s="2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6"/>
      <c r="B7" s="6"/>
      <c r="C7" s="6"/>
      <c r="D7" s="6"/>
      <c r="E7" s="6"/>
      <c r="F7" s="14"/>
      <c r="G7" s="6"/>
      <c r="H7" s="6"/>
      <c r="I7" s="56"/>
      <c r="J7" s="24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</row>
    <row r="8" spans="1:22" x14ac:dyDescent="0.25">
      <c r="A8" s="7"/>
      <c r="B8" s="127" t="s">
        <v>65</v>
      </c>
      <c r="C8" s="127"/>
      <c r="D8" s="127"/>
      <c r="E8" s="8"/>
      <c r="F8" s="15"/>
      <c r="G8" s="7"/>
      <c r="H8" s="7"/>
      <c r="I8" s="57"/>
      <c r="J8" s="21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</row>
    <row r="9" spans="1:22" x14ac:dyDescent="0.25">
      <c r="A9" s="7"/>
      <c r="B9" s="19"/>
      <c r="C9" s="19"/>
      <c r="D9" s="19"/>
      <c r="E9" s="8"/>
      <c r="F9" s="15"/>
      <c r="G9" s="7"/>
      <c r="H9" s="7"/>
      <c r="I9" s="57"/>
      <c r="J9" s="21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</row>
    <row r="10" spans="1:22" ht="31.5" customHeight="1" x14ac:dyDescent="0.25">
      <c r="A10" s="7"/>
      <c r="B10" s="126" t="s">
        <v>60</v>
      </c>
      <c r="C10" s="126"/>
      <c r="D10" s="126"/>
      <c r="E10" s="11"/>
      <c r="F10" s="16"/>
      <c r="G10" s="11"/>
      <c r="H10" s="11"/>
      <c r="I10" s="58"/>
      <c r="J10" s="25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6.75" customHeight="1" x14ac:dyDescent="0.25">
      <c r="A11" s="7"/>
      <c r="B11" s="121" t="s">
        <v>66</v>
      </c>
      <c r="C11" s="121"/>
      <c r="D11" s="121"/>
      <c r="E11" s="121"/>
      <c r="F11" s="121"/>
      <c r="G11" s="12"/>
      <c r="H11" s="12"/>
      <c r="I11" s="59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7"/>
      <c r="B12" s="122" t="s">
        <v>26</v>
      </c>
      <c r="C12" s="122"/>
      <c r="D12" s="122"/>
      <c r="E12" s="12"/>
      <c r="F12" s="17"/>
      <c r="G12" s="12"/>
      <c r="H12" s="12"/>
      <c r="I12" s="59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7"/>
      <c r="B13" s="96"/>
      <c r="C13" s="96"/>
      <c r="D13" s="96"/>
      <c r="E13" s="12"/>
      <c r="F13" s="17"/>
      <c r="G13" s="12"/>
      <c r="H13" s="12"/>
      <c r="I13" s="59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ht="15.75" thickBot="1" x14ac:dyDescent="0.3">
      <c r="A14" s="7"/>
      <c r="B14" s="9"/>
      <c r="C14" s="100" t="s">
        <v>62</v>
      </c>
      <c r="D14" s="99" t="s">
        <v>91</v>
      </c>
      <c r="E14" s="7"/>
      <c r="F14" s="15"/>
      <c r="G14" s="7"/>
      <c r="H14" s="7"/>
      <c r="I14" s="57"/>
      <c r="J14" s="20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</row>
    <row r="15" spans="1:22" ht="42" customHeight="1" thickBot="1" x14ac:dyDescent="0.3">
      <c r="A15" s="10"/>
      <c r="B15" s="105" t="s">
        <v>4</v>
      </c>
      <c r="C15" s="111" t="s">
        <v>5</v>
      </c>
      <c r="D15" s="111" t="s">
        <v>6</v>
      </c>
      <c r="E15" s="112" t="s">
        <v>7</v>
      </c>
      <c r="F15" s="115" t="s">
        <v>8</v>
      </c>
      <c r="G15" s="116"/>
      <c r="H15" s="105" t="s">
        <v>9</v>
      </c>
      <c r="I15" s="106"/>
    </row>
    <row r="16" spans="1:22" ht="15.75" thickBot="1" x14ac:dyDescent="0.3">
      <c r="A16" s="10"/>
      <c r="B16" s="105"/>
      <c r="C16" s="111"/>
      <c r="D16" s="111"/>
      <c r="E16" s="113"/>
      <c r="F16" s="117" t="s">
        <v>10</v>
      </c>
      <c r="G16" s="119" t="s">
        <v>11</v>
      </c>
      <c r="H16" s="107" t="s">
        <v>10</v>
      </c>
      <c r="I16" s="109" t="s">
        <v>12</v>
      </c>
    </row>
    <row r="17" spans="1:10" ht="15.75" thickBot="1" x14ac:dyDescent="0.3">
      <c r="A17" s="10"/>
      <c r="B17" s="105"/>
      <c r="C17" s="111"/>
      <c r="D17" s="111"/>
      <c r="E17" s="114"/>
      <c r="F17" s="118"/>
      <c r="G17" s="120"/>
      <c r="H17" s="108"/>
      <c r="I17" s="110"/>
    </row>
    <row r="18" spans="1:10" x14ac:dyDescent="0.25">
      <c r="A18" s="8"/>
      <c r="B18" s="1">
        <v>1</v>
      </c>
      <c r="C18" s="97">
        <v>2</v>
      </c>
      <c r="D18" s="97">
        <v>3</v>
      </c>
      <c r="E18" s="1">
        <v>4</v>
      </c>
      <c r="F18" s="1">
        <v>5</v>
      </c>
      <c r="G18" s="1">
        <v>6</v>
      </c>
      <c r="H18" s="1">
        <v>7</v>
      </c>
      <c r="I18" s="60">
        <v>8</v>
      </c>
    </row>
    <row r="19" spans="1:10" ht="27.75" customHeight="1" x14ac:dyDescent="0.25">
      <c r="A19" s="8"/>
      <c r="B19" s="1"/>
      <c r="C19" s="28" t="s">
        <v>32</v>
      </c>
      <c r="D19" s="29" t="s">
        <v>58</v>
      </c>
      <c r="E19" s="1"/>
      <c r="F19" s="1"/>
      <c r="G19" s="1"/>
      <c r="H19" s="1"/>
      <c r="I19" s="60"/>
    </row>
    <row r="20" spans="1:10" ht="102.75" customHeight="1" x14ac:dyDescent="0.25">
      <c r="A20" s="8"/>
      <c r="B20" s="1"/>
      <c r="C20" s="29"/>
      <c r="D20" s="1" t="s">
        <v>59</v>
      </c>
      <c r="E20" s="31" t="s">
        <v>49</v>
      </c>
      <c r="F20" s="31"/>
      <c r="G20" s="31">
        <v>2</v>
      </c>
      <c r="H20" s="31">
        <v>2500</v>
      </c>
      <c r="I20" s="67">
        <f>G20*H20</f>
        <v>5000</v>
      </c>
      <c r="J20" t="s">
        <v>50</v>
      </c>
    </row>
    <row r="21" spans="1:10" ht="39" x14ac:dyDescent="0.25">
      <c r="A21" s="8"/>
      <c r="B21" s="1"/>
      <c r="C21" s="29"/>
      <c r="D21" s="30" t="s">
        <v>31</v>
      </c>
      <c r="E21" s="1"/>
      <c r="F21" s="1"/>
      <c r="G21" s="31"/>
      <c r="H21" s="31"/>
      <c r="I21" s="61"/>
      <c r="J21" s="27"/>
    </row>
    <row r="22" spans="1:10" ht="30.75" customHeight="1" x14ac:dyDescent="0.25">
      <c r="A22" s="8"/>
      <c r="B22" s="1"/>
      <c r="C22" s="28" t="s">
        <v>32</v>
      </c>
      <c r="D22" s="33" t="s">
        <v>30</v>
      </c>
      <c r="E22" s="34" t="s">
        <v>23</v>
      </c>
      <c r="F22" s="35"/>
      <c r="G22" s="36">
        <v>3.2770000000000001</v>
      </c>
      <c r="H22" s="36">
        <v>827.68</v>
      </c>
      <c r="I22" s="62">
        <f>H22*G22</f>
        <v>2712.3073599999998</v>
      </c>
    </row>
    <row r="23" spans="1:10" x14ac:dyDescent="0.25">
      <c r="A23" s="8"/>
      <c r="B23" s="1"/>
      <c r="C23" s="37" t="s">
        <v>15</v>
      </c>
      <c r="D23" s="38" t="s">
        <v>19</v>
      </c>
      <c r="E23" s="39"/>
      <c r="F23" s="40"/>
      <c r="G23" s="41"/>
      <c r="H23" s="41"/>
      <c r="I23" s="63">
        <f>I22*0.1</f>
        <v>271.23073599999998</v>
      </c>
    </row>
    <row r="24" spans="1:10" x14ac:dyDescent="0.25">
      <c r="A24" s="8"/>
      <c r="B24" s="1"/>
      <c r="C24" s="37" t="s">
        <v>16</v>
      </c>
      <c r="D24" s="38" t="s">
        <v>19</v>
      </c>
      <c r="E24" s="39"/>
      <c r="F24" s="40"/>
      <c r="G24" s="41"/>
      <c r="H24" s="41"/>
      <c r="I24" s="63">
        <f>I22*0.1</f>
        <v>271.23073599999998</v>
      </c>
    </row>
    <row r="25" spans="1:10" x14ac:dyDescent="0.25">
      <c r="A25" s="8"/>
      <c r="B25" s="1"/>
      <c r="C25" s="42" t="s">
        <v>13</v>
      </c>
      <c r="D25" s="38"/>
      <c r="E25" s="39"/>
      <c r="F25" s="40"/>
      <c r="G25" s="41"/>
      <c r="H25" s="41"/>
      <c r="I25" s="64">
        <f>SUM(I22:I24)</f>
        <v>3254.7688319999997</v>
      </c>
      <c r="J25" t="s">
        <v>50</v>
      </c>
    </row>
    <row r="26" spans="1:10" ht="24" x14ac:dyDescent="0.25">
      <c r="A26" s="8"/>
      <c r="B26" s="1"/>
      <c r="C26" s="28" t="s">
        <v>32</v>
      </c>
      <c r="D26" s="33" t="s">
        <v>29</v>
      </c>
      <c r="E26" s="34" t="s">
        <v>24</v>
      </c>
      <c r="F26" s="43"/>
      <c r="G26" s="36">
        <v>126.03</v>
      </c>
      <c r="H26" s="36">
        <v>50.66</v>
      </c>
      <c r="I26" s="62">
        <f>G26*H26</f>
        <v>6384.6797999999999</v>
      </c>
    </row>
    <row r="27" spans="1:10" x14ac:dyDescent="0.25">
      <c r="A27" s="8"/>
      <c r="B27" s="1"/>
      <c r="C27" s="37" t="s">
        <v>15</v>
      </c>
      <c r="D27" s="38" t="s">
        <v>19</v>
      </c>
      <c r="E27" s="39"/>
      <c r="F27" s="40"/>
      <c r="G27" s="41"/>
      <c r="H27" s="41"/>
      <c r="I27" s="63">
        <f>I26*0.1</f>
        <v>638.46798000000001</v>
      </c>
    </row>
    <row r="28" spans="1:10" x14ac:dyDescent="0.25">
      <c r="A28" s="8"/>
      <c r="B28" s="1"/>
      <c r="C28" s="37" t="s">
        <v>16</v>
      </c>
      <c r="D28" s="38" t="s">
        <v>19</v>
      </c>
      <c r="E28" s="39"/>
      <c r="F28" s="40"/>
      <c r="G28" s="41"/>
      <c r="H28" s="41"/>
      <c r="I28" s="63">
        <f>I26*0.1</f>
        <v>638.46798000000001</v>
      </c>
    </row>
    <row r="29" spans="1:10" x14ac:dyDescent="0.25">
      <c r="A29" s="8"/>
      <c r="B29" s="1"/>
      <c r="C29" s="42" t="s">
        <v>13</v>
      </c>
      <c r="D29" s="38"/>
      <c r="E29" s="39"/>
      <c r="F29" s="40"/>
      <c r="G29" s="41"/>
      <c r="H29" s="41"/>
      <c r="I29" s="64">
        <f>SUM(I26:I28)</f>
        <v>7661.6157600000006</v>
      </c>
      <c r="J29" s="26" t="s">
        <v>50</v>
      </c>
    </row>
    <row r="30" spans="1:10" ht="30" customHeight="1" x14ac:dyDescent="0.25">
      <c r="A30" s="8"/>
      <c r="B30" s="1"/>
      <c r="C30" s="37"/>
      <c r="D30" s="33" t="s">
        <v>37</v>
      </c>
      <c r="E30" s="36" t="s">
        <v>21</v>
      </c>
      <c r="F30" s="35"/>
      <c r="G30" s="36">
        <v>0.08</v>
      </c>
      <c r="H30" s="36">
        <v>1242</v>
      </c>
      <c r="I30" s="62">
        <f>H30*G30</f>
        <v>99.36</v>
      </c>
    </row>
    <row r="31" spans="1:10" x14ac:dyDescent="0.25">
      <c r="A31" s="8"/>
      <c r="B31" s="1"/>
      <c r="C31" s="37" t="s">
        <v>15</v>
      </c>
      <c r="D31" s="38" t="s">
        <v>19</v>
      </c>
      <c r="E31" s="39"/>
      <c r="F31" s="40"/>
      <c r="G31" s="41"/>
      <c r="H31" s="41"/>
      <c r="I31" s="63">
        <f>I30*0.1</f>
        <v>9.9359999999999999</v>
      </c>
    </row>
    <row r="32" spans="1:10" x14ac:dyDescent="0.25">
      <c r="A32" s="8"/>
      <c r="B32" s="1"/>
      <c r="C32" s="37" t="s">
        <v>16</v>
      </c>
      <c r="D32" s="38" t="s">
        <v>19</v>
      </c>
      <c r="E32" s="39"/>
      <c r="F32" s="40"/>
      <c r="G32" s="41"/>
      <c r="H32" s="41"/>
      <c r="I32" s="63">
        <f>I30/100*10</f>
        <v>9.9359999999999999</v>
      </c>
    </row>
    <row r="33" spans="1:10" x14ac:dyDescent="0.25">
      <c r="A33" s="8"/>
      <c r="B33" s="1"/>
      <c r="C33" s="42" t="s">
        <v>13</v>
      </c>
      <c r="D33" s="38"/>
      <c r="E33" s="39"/>
      <c r="F33" s="40"/>
      <c r="G33" s="41"/>
      <c r="H33" s="41"/>
      <c r="I33" s="64">
        <f>SUM(I30:I32)</f>
        <v>119.232</v>
      </c>
      <c r="J33" t="s">
        <v>50</v>
      </c>
    </row>
    <row r="34" spans="1:10" ht="112.5" customHeight="1" x14ac:dyDescent="0.25">
      <c r="A34" s="8"/>
      <c r="B34" s="1"/>
      <c r="C34" s="28" t="s">
        <v>18</v>
      </c>
      <c r="D34" s="33" t="s">
        <v>47</v>
      </c>
      <c r="E34" s="44" t="s">
        <v>48</v>
      </c>
      <c r="F34" s="35"/>
      <c r="G34" s="36">
        <v>1</v>
      </c>
      <c r="H34" s="36">
        <v>5000</v>
      </c>
      <c r="I34" s="62">
        <f>G34*H34</f>
        <v>5000</v>
      </c>
    </row>
    <row r="35" spans="1:10" x14ac:dyDescent="0.25">
      <c r="A35" s="8"/>
      <c r="B35" s="1"/>
      <c r="C35" s="37" t="s">
        <v>15</v>
      </c>
      <c r="D35" s="38" t="s">
        <v>19</v>
      </c>
      <c r="E35" s="39"/>
      <c r="F35" s="40"/>
      <c r="G35" s="39"/>
      <c r="H35" s="39"/>
      <c r="I35" s="63">
        <f>I34*0.1</f>
        <v>500</v>
      </c>
    </row>
    <row r="36" spans="1:10" x14ac:dyDescent="0.25">
      <c r="A36" s="8"/>
      <c r="B36" s="1"/>
      <c r="C36" s="37" t="s">
        <v>16</v>
      </c>
      <c r="D36" s="38" t="s">
        <v>19</v>
      </c>
      <c r="E36" s="39"/>
      <c r="F36" s="40"/>
      <c r="G36" s="39"/>
      <c r="H36" s="39"/>
      <c r="I36" s="63">
        <f>I34*0.1</f>
        <v>500</v>
      </c>
    </row>
    <row r="37" spans="1:10" x14ac:dyDescent="0.25">
      <c r="A37" s="8"/>
      <c r="B37" s="1"/>
      <c r="C37" s="42" t="s">
        <v>13</v>
      </c>
      <c r="D37" s="45"/>
      <c r="E37" s="46"/>
      <c r="F37" s="47"/>
      <c r="G37" s="46"/>
      <c r="H37" s="46"/>
      <c r="I37" s="65">
        <f>SUM(I34:I36)</f>
        <v>6000</v>
      </c>
      <c r="J37" t="s">
        <v>50</v>
      </c>
    </row>
    <row r="38" spans="1:10" ht="39" x14ac:dyDescent="0.25">
      <c r="A38" s="8"/>
      <c r="B38" s="1"/>
      <c r="C38" s="48" t="s">
        <v>32</v>
      </c>
      <c r="D38" s="30" t="s">
        <v>33</v>
      </c>
      <c r="E38" s="1"/>
      <c r="F38" s="1"/>
      <c r="G38" s="31"/>
      <c r="H38" s="31"/>
      <c r="I38" s="61"/>
      <c r="J38" s="27"/>
    </row>
    <row r="39" spans="1:10" ht="27" customHeight="1" x14ac:dyDescent="0.25">
      <c r="A39" s="8"/>
      <c r="B39" s="1"/>
      <c r="C39" s="28" t="s">
        <v>18</v>
      </c>
      <c r="D39" s="49" t="s">
        <v>28</v>
      </c>
      <c r="E39" s="36" t="s">
        <v>20</v>
      </c>
      <c r="F39" s="35">
        <v>2</v>
      </c>
      <c r="G39" s="36">
        <v>3277.3</v>
      </c>
      <c r="H39" s="36">
        <v>0.22</v>
      </c>
      <c r="I39" s="62">
        <f>F39*G39*H39</f>
        <v>1442.0120000000002</v>
      </c>
    </row>
    <row r="40" spans="1:10" ht="27" customHeight="1" x14ac:dyDescent="0.25">
      <c r="A40" s="8"/>
      <c r="B40" s="1"/>
      <c r="C40" s="28" t="s">
        <v>18</v>
      </c>
      <c r="D40" s="49" t="s">
        <v>45</v>
      </c>
      <c r="E40" s="36" t="s">
        <v>20</v>
      </c>
      <c r="F40" s="35"/>
      <c r="G40" s="36">
        <v>140</v>
      </c>
      <c r="H40" s="36">
        <v>5.3</v>
      </c>
      <c r="I40" s="62">
        <f>G40*H40</f>
        <v>742</v>
      </c>
    </row>
    <row r="41" spans="1:10" ht="27" customHeight="1" x14ac:dyDescent="0.25">
      <c r="A41" s="8"/>
      <c r="B41" s="1"/>
      <c r="C41" s="28" t="s">
        <v>18</v>
      </c>
      <c r="D41" s="49" t="s">
        <v>44</v>
      </c>
      <c r="E41" s="36" t="s">
        <v>20</v>
      </c>
      <c r="F41" s="35"/>
      <c r="G41" s="36">
        <v>140</v>
      </c>
      <c r="H41" s="36">
        <v>5.3</v>
      </c>
      <c r="I41" s="62">
        <f>G41*H41</f>
        <v>742</v>
      </c>
    </row>
    <row r="42" spans="1:10" ht="24.75" customHeight="1" x14ac:dyDescent="0.25">
      <c r="A42" s="8"/>
      <c r="B42" s="1"/>
      <c r="C42" s="28" t="s">
        <v>40</v>
      </c>
      <c r="D42" s="49" t="s">
        <v>22</v>
      </c>
      <c r="E42" s="36" t="s">
        <v>20</v>
      </c>
      <c r="F42" s="35">
        <v>2</v>
      </c>
      <c r="G42" s="36">
        <v>280</v>
      </c>
      <c r="H42" s="36">
        <v>0.39</v>
      </c>
      <c r="I42" s="62">
        <f>F42*G42*H42</f>
        <v>218.4</v>
      </c>
    </row>
    <row r="43" spans="1:10" ht="24.75" customHeight="1" x14ac:dyDescent="0.25">
      <c r="A43" s="8"/>
      <c r="B43" s="1"/>
      <c r="C43" s="54" t="s">
        <v>79</v>
      </c>
      <c r="D43" s="94" t="s">
        <v>80</v>
      </c>
      <c r="E43" s="54"/>
      <c r="F43" s="92"/>
      <c r="G43" s="54"/>
      <c r="H43" s="54"/>
      <c r="I43" s="93">
        <v>50000</v>
      </c>
    </row>
    <row r="44" spans="1:10" ht="24.75" customHeight="1" x14ac:dyDescent="0.25">
      <c r="A44" s="8"/>
      <c r="B44" s="1"/>
      <c r="C44" s="54" t="s">
        <v>85</v>
      </c>
      <c r="D44" s="94" t="s">
        <v>86</v>
      </c>
      <c r="E44" s="54"/>
      <c r="F44" s="92"/>
      <c r="G44" s="54"/>
      <c r="H44" s="54"/>
      <c r="I44" s="93">
        <v>5000</v>
      </c>
    </row>
    <row r="45" spans="1:10" ht="18" customHeight="1" x14ac:dyDescent="0.25">
      <c r="A45" s="8"/>
      <c r="B45" s="1"/>
      <c r="C45" s="50" t="s">
        <v>34</v>
      </c>
      <c r="D45" s="1"/>
      <c r="E45" s="1"/>
      <c r="F45" s="1"/>
      <c r="G45" s="1"/>
      <c r="H45" s="1"/>
      <c r="I45" s="66">
        <f>SUM(I39:I44)</f>
        <v>58144.411999999997</v>
      </c>
    </row>
    <row r="46" spans="1:10" ht="18" customHeight="1" x14ac:dyDescent="0.25">
      <c r="A46" s="8"/>
      <c r="B46" s="1"/>
      <c r="C46" s="37" t="s">
        <v>15</v>
      </c>
      <c r="D46" s="38" t="s">
        <v>19</v>
      </c>
      <c r="E46" s="1"/>
      <c r="F46" s="1"/>
      <c r="G46" s="1"/>
      <c r="H46" s="1"/>
      <c r="I46" s="66">
        <f>I45/100*10</f>
        <v>5814.4412000000002</v>
      </c>
    </row>
    <row r="47" spans="1:10" ht="18" customHeight="1" x14ac:dyDescent="0.25">
      <c r="A47" s="8"/>
      <c r="B47" s="1"/>
      <c r="C47" s="37" t="s">
        <v>16</v>
      </c>
      <c r="D47" s="38" t="s">
        <v>19</v>
      </c>
      <c r="E47" s="1"/>
      <c r="F47" s="1"/>
      <c r="G47" s="1"/>
      <c r="H47" s="1"/>
      <c r="I47" s="66">
        <f>I45/100*10</f>
        <v>5814.4412000000002</v>
      </c>
    </row>
    <row r="48" spans="1:10" ht="18.75" customHeight="1" x14ac:dyDescent="0.25">
      <c r="A48" s="8"/>
      <c r="B48" s="1"/>
      <c r="C48" s="42" t="s">
        <v>13</v>
      </c>
      <c r="D48" s="51"/>
      <c r="E48" s="1"/>
      <c r="F48" s="1"/>
      <c r="G48" s="1"/>
      <c r="H48" s="1"/>
      <c r="I48" s="67">
        <f>SUM(I45:I47)</f>
        <v>69773.294399999999</v>
      </c>
      <c r="J48" t="s">
        <v>50</v>
      </c>
    </row>
    <row r="49" spans="1:10" ht="39" customHeight="1" x14ac:dyDescent="0.25">
      <c r="A49" s="8"/>
      <c r="B49" s="1"/>
      <c r="C49" s="42"/>
      <c r="D49" s="53" t="s">
        <v>51</v>
      </c>
      <c r="E49" s="1"/>
      <c r="F49" s="1"/>
      <c r="G49" s="1"/>
      <c r="H49" s="1"/>
      <c r="I49" s="67"/>
    </row>
    <row r="50" spans="1:10" ht="39.75" customHeight="1" x14ac:dyDescent="0.25">
      <c r="A50" s="8"/>
      <c r="B50" s="1"/>
      <c r="C50" s="54" t="s">
        <v>77</v>
      </c>
      <c r="D50" s="91" t="s">
        <v>78</v>
      </c>
      <c r="E50" s="31"/>
      <c r="F50" s="31"/>
      <c r="G50" s="31"/>
      <c r="H50" s="31"/>
      <c r="I50" s="66">
        <v>500</v>
      </c>
    </row>
    <row r="51" spans="1:10" ht="18.75" customHeight="1" x14ac:dyDescent="0.25">
      <c r="A51" s="8"/>
      <c r="B51" s="1"/>
      <c r="C51" s="50" t="s">
        <v>34</v>
      </c>
      <c r="D51" s="1"/>
      <c r="E51" s="1"/>
      <c r="F51" s="1"/>
      <c r="G51" s="1"/>
      <c r="H51" s="1"/>
      <c r="I51" s="66">
        <f>SUM(I50:I50)</f>
        <v>500</v>
      </c>
    </row>
    <row r="52" spans="1:10" ht="18.75" customHeight="1" x14ac:dyDescent="0.25">
      <c r="A52" s="8"/>
      <c r="B52" s="1"/>
      <c r="C52" s="37" t="s">
        <v>15</v>
      </c>
      <c r="D52" s="38" t="s">
        <v>19</v>
      </c>
      <c r="E52" s="1"/>
      <c r="F52" s="1"/>
      <c r="G52" s="1"/>
      <c r="H52" s="1"/>
      <c r="I52" s="66">
        <f>I51/100*10</f>
        <v>50</v>
      </c>
    </row>
    <row r="53" spans="1:10" ht="18.75" customHeight="1" x14ac:dyDescent="0.25">
      <c r="A53" s="8"/>
      <c r="B53" s="1"/>
      <c r="C53" s="37" t="s">
        <v>16</v>
      </c>
      <c r="D53" s="38" t="s">
        <v>19</v>
      </c>
      <c r="E53" s="1"/>
      <c r="F53" s="1"/>
      <c r="G53" s="1"/>
      <c r="H53" s="1"/>
      <c r="I53" s="66">
        <f>I51/100*10</f>
        <v>50</v>
      </c>
    </row>
    <row r="54" spans="1:10" ht="17.25" customHeight="1" x14ac:dyDescent="0.25">
      <c r="A54" s="8"/>
      <c r="B54" s="1"/>
      <c r="C54" s="42" t="s">
        <v>13</v>
      </c>
      <c r="D54" s="51"/>
      <c r="E54" s="1"/>
      <c r="F54" s="1"/>
      <c r="G54" s="1"/>
      <c r="H54" s="1"/>
      <c r="I54" s="67">
        <f>SUM(I51:I53)</f>
        <v>600</v>
      </c>
      <c r="J54" t="s">
        <v>50</v>
      </c>
    </row>
    <row r="55" spans="1:10" ht="51" x14ac:dyDescent="0.25">
      <c r="A55" s="8"/>
      <c r="B55" s="69"/>
      <c r="C55" s="70" t="s">
        <v>32</v>
      </c>
      <c r="D55" s="32" t="s">
        <v>35</v>
      </c>
      <c r="E55" s="31"/>
      <c r="F55" s="71"/>
      <c r="G55" s="71"/>
      <c r="H55" s="36"/>
      <c r="I55" s="72"/>
      <c r="J55" s="26"/>
    </row>
    <row r="56" spans="1:10" ht="25.5" x14ac:dyDescent="0.25">
      <c r="A56" s="8"/>
      <c r="B56" s="69"/>
      <c r="C56" s="54" t="s">
        <v>69</v>
      </c>
      <c r="D56" s="31" t="s">
        <v>70</v>
      </c>
      <c r="E56" s="31"/>
      <c r="F56" s="71"/>
      <c r="G56" s="71"/>
      <c r="H56" s="36"/>
      <c r="I56" s="62">
        <v>10000</v>
      </c>
      <c r="J56" s="26"/>
    </row>
    <row r="57" spans="1:10" ht="25.5" x14ac:dyDescent="0.25">
      <c r="A57" s="8"/>
      <c r="B57" s="102"/>
      <c r="C57" s="54" t="s">
        <v>71</v>
      </c>
      <c r="D57" s="31" t="s">
        <v>72</v>
      </c>
      <c r="E57" s="31"/>
      <c r="F57" s="71"/>
      <c r="G57" s="71"/>
      <c r="H57" s="36"/>
      <c r="I57" s="62">
        <v>20000</v>
      </c>
      <c r="J57" s="26"/>
    </row>
    <row r="58" spans="1:10" ht="25.5" x14ac:dyDescent="0.25">
      <c r="A58" s="8"/>
      <c r="B58" s="102"/>
      <c r="C58" s="54" t="s">
        <v>83</v>
      </c>
      <c r="D58" s="31" t="s">
        <v>84</v>
      </c>
      <c r="E58" s="31"/>
      <c r="F58" s="71"/>
      <c r="G58" s="71"/>
      <c r="H58" s="36"/>
      <c r="I58" s="62">
        <v>2500</v>
      </c>
      <c r="J58" s="26"/>
    </row>
    <row r="59" spans="1:10" ht="18.75" customHeight="1" x14ac:dyDescent="0.25">
      <c r="A59" s="8"/>
      <c r="B59" s="1"/>
      <c r="C59" s="50" t="s">
        <v>34</v>
      </c>
      <c r="D59" s="1"/>
      <c r="E59" s="1"/>
      <c r="F59" s="1"/>
      <c r="G59" s="1"/>
      <c r="H59" s="1"/>
      <c r="I59" s="66">
        <f>SUM(I56:I58)</f>
        <v>32500</v>
      </c>
    </row>
    <row r="60" spans="1:10" ht="18.75" customHeight="1" x14ac:dyDescent="0.25">
      <c r="A60" s="8"/>
      <c r="B60" s="1"/>
      <c r="C60" s="37" t="s">
        <v>15</v>
      </c>
      <c r="D60" s="38" t="s">
        <v>19</v>
      </c>
      <c r="E60" s="1"/>
      <c r="F60" s="1"/>
      <c r="G60" s="1"/>
      <c r="H60" s="1"/>
      <c r="I60" s="66">
        <f>I59/100*10</f>
        <v>3250</v>
      </c>
    </row>
    <row r="61" spans="1:10" ht="18.75" customHeight="1" x14ac:dyDescent="0.25">
      <c r="A61" s="8"/>
      <c r="B61" s="1"/>
      <c r="C61" s="37" t="s">
        <v>16</v>
      </c>
      <c r="D61" s="38" t="s">
        <v>19</v>
      </c>
      <c r="E61" s="1"/>
      <c r="F61" s="1"/>
      <c r="G61" s="1"/>
      <c r="H61" s="1"/>
      <c r="I61" s="66">
        <f>I59/100*10</f>
        <v>3250</v>
      </c>
    </row>
    <row r="62" spans="1:10" ht="17.25" customHeight="1" x14ac:dyDescent="0.25">
      <c r="A62" s="8"/>
      <c r="B62" s="1"/>
      <c r="C62" s="42" t="s">
        <v>13</v>
      </c>
      <c r="D62" s="51"/>
      <c r="E62" s="1"/>
      <c r="F62" s="1"/>
      <c r="G62" s="1"/>
      <c r="H62" s="1"/>
      <c r="I62" s="67">
        <f>SUM(I59:I61)</f>
        <v>39000</v>
      </c>
      <c r="J62" t="s">
        <v>50</v>
      </c>
    </row>
    <row r="63" spans="1:10" ht="48" x14ac:dyDescent="0.25">
      <c r="A63" s="8"/>
      <c r="B63" s="69"/>
      <c r="C63" s="70" t="s">
        <v>32</v>
      </c>
      <c r="D63" s="95" t="s">
        <v>36</v>
      </c>
      <c r="E63" s="71"/>
      <c r="F63" s="71"/>
      <c r="G63" s="71"/>
      <c r="H63" s="36"/>
      <c r="I63" s="62"/>
      <c r="J63" s="27"/>
    </row>
    <row r="64" spans="1:10" ht="24" x14ac:dyDescent="0.25">
      <c r="A64" s="8"/>
      <c r="B64" s="69"/>
      <c r="C64" s="37" t="s">
        <v>41</v>
      </c>
      <c r="D64" s="49" t="s">
        <v>25</v>
      </c>
      <c r="E64" s="36" t="s">
        <v>46</v>
      </c>
      <c r="F64" s="35"/>
      <c r="G64" s="35">
        <v>12</v>
      </c>
      <c r="H64" s="36">
        <v>3277.3</v>
      </c>
      <c r="I64" s="62">
        <f>PRODUCT(G64:H64)</f>
        <v>39327.600000000006</v>
      </c>
    </row>
    <row r="65" spans="1:10" ht="27" customHeight="1" x14ac:dyDescent="0.25">
      <c r="A65" s="8"/>
      <c r="B65" s="69"/>
      <c r="C65" s="37" t="s">
        <v>41</v>
      </c>
      <c r="D65" s="49" t="s">
        <v>42</v>
      </c>
      <c r="E65" s="36" t="s">
        <v>46</v>
      </c>
      <c r="F65" s="71"/>
      <c r="G65" s="71">
        <v>12</v>
      </c>
      <c r="H65" s="71">
        <v>3277.3</v>
      </c>
      <c r="I65" s="62">
        <f>PRODUCT(G65:H65)</f>
        <v>39327.600000000006</v>
      </c>
    </row>
    <row r="66" spans="1:10" ht="27" customHeight="1" x14ac:dyDescent="0.25">
      <c r="A66" s="8"/>
      <c r="B66" s="69"/>
      <c r="C66" s="54" t="s">
        <v>67</v>
      </c>
      <c r="D66" s="49" t="s">
        <v>68</v>
      </c>
      <c r="E66" s="36"/>
      <c r="F66" s="71"/>
      <c r="G66" s="71"/>
      <c r="H66" s="71"/>
      <c r="I66" s="62">
        <v>5000</v>
      </c>
    </row>
    <row r="67" spans="1:10" ht="27" customHeight="1" x14ac:dyDescent="0.25">
      <c r="A67" s="8"/>
      <c r="B67" s="69"/>
      <c r="C67" s="54" t="s">
        <v>73</v>
      </c>
      <c r="D67" s="49" t="s">
        <v>74</v>
      </c>
      <c r="E67" s="36"/>
      <c r="F67" s="71"/>
      <c r="G67" s="71"/>
      <c r="H67" s="71"/>
      <c r="I67" s="62">
        <v>2500</v>
      </c>
    </row>
    <row r="68" spans="1:10" ht="27" customHeight="1" x14ac:dyDescent="0.25">
      <c r="A68" s="8"/>
      <c r="B68" s="69"/>
      <c r="C68" s="54" t="s">
        <v>75</v>
      </c>
      <c r="D68" s="49" t="s">
        <v>76</v>
      </c>
      <c r="E68" s="36"/>
      <c r="F68" s="71"/>
      <c r="G68" s="71"/>
      <c r="H68" s="71"/>
      <c r="I68" s="62">
        <v>10000</v>
      </c>
    </row>
    <row r="69" spans="1:10" ht="47.25" customHeight="1" x14ac:dyDescent="0.25">
      <c r="A69" s="8"/>
      <c r="B69" s="69"/>
      <c r="C69" s="54" t="s">
        <v>87</v>
      </c>
      <c r="D69" s="49" t="s">
        <v>88</v>
      </c>
      <c r="E69" s="36"/>
      <c r="F69" s="71"/>
      <c r="G69" s="71"/>
      <c r="H69" s="71"/>
      <c r="I69" s="62">
        <v>10000</v>
      </c>
    </row>
    <row r="70" spans="1:10" ht="47.25" customHeight="1" x14ac:dyDescent="0.25">
      <c r="A70" s="8"/>
      <c r="B70" s="69"/>
      <c r="C70" s="54" t="s">
        <v>89</v>
      </c>
      <c r="D70" s="49" t="s">
        <v>90</v>
      </c>
      <c r="E70" s="36"/>
      <c r="F70" s="71"/>
      <c r="G70" s="71"/>
      <c r="H70" s="71"/>
      <c r="I70" s="62">
        <v>5000</v>
      </c>
    </row>
    <row r="71" spans="1:10" x14ac:dyDescent="0.25">
      <c r="A71" s="8"/>
      <c r="B71" s="69"/>
      <c r="C71" s="50" t="s">
        <v>34</v>
      </c>
      <c r="D71" s="73"/>
      <c r="E71" s="73"/>
      <c r="F71" s="73"/>
      <c r="G71" s="73"/>
      <c r="H71" s="73"/>
      <c r="I71" s="74">
        <f>SUM(I64:I70)</f>
        <v>111155.20000000001</v>
      </c>
    </row>
    <row r="72" spans="1:10" x14ac:dyDescent="0.25">
      <c r="A72" s="8"/>
      <c r="B72" s="69"/>
      <c r="C72" s="37" t="s">
        <v>15</v>
      </c>
      <c r="D72" s="38" t="s">
        <v>19</v>
      </c>
      <c r="E72" s="39"/>
      <c r="F72" s="40"/>
      <c r="G72" s="39"/>
      <c r="H72" s="39"/>
      <c r="I72" s="63">
        <f>I71/100*10</f>
        <v>11115.52</v>
      </c>
    </row>
    <row r="73" spans="1:10" x14ac:dyDescent="0.25">
      <c r="A73" s="8"/>
      <c r="B73" s="69"/>
      <c r="C73" s="37" t="s">
        <v>16</v>
      </c>
      <c r="D73" s="38" t="s">
        <v>19</v>
      </c>
      <c r="E73" s="39"/>
      <c r="F73" s="40"/>
      <c r="G73" s="39"/>
      <c r="H73" s="39"/>
      <c r="I73" s="63">
        <f>I71/100*10</f>
        <v>11115.52</v>
      </c>
    </row>
    <row r="74" spans="1:10" x14ac:dyDescent="0.25">
      <c r="A74" s="8"/>
      <c r="B74" s="69"/>
      <c r="C74" s="75" t="s">
        <v>13</v>
      </c>
      <c r="D74" s="38"/>
      <c r="E74" s="39"/>
      <c r="F74" s="40"/>
      <c r="G74" s="39"/>
      <c r="H74" s="39"/>
      <c r="I74" s="72">
        <f>SUM(I71:I73)</f>
        <v>133386.24000000002</v>
      </c>
    </row>
    <row r="75" spans="1:10" ht="24.75" customHeight="1" x14ac:dyDescent="0.25">
      <c r="A75" s="6"/>
      <c r="B75" s="69"/>
      <c r="C75" s="37" t="s">
        <v>41</v>
      </c>
      <c r="D75" s="49" t="s">
        <v>63</v>
      </c>
      <c r="E75" s="36" t="s">
        <v>46</v>
      </c>
      <c r="F75" s="98"/>
      <c r="G75" s="98">
        <v>12</v>
      </c>
      <c r="H75" s="36">
        <v>2000</v>
      </c>
      <c r="I75" s="63">
        <f>PRODUCT(G75:H75)</f>
        <v>24000</v>
      </c>
      <c r="J75" s="22"/>
    </row>
    <row r="76" spans="1:10" ht="24.75" customHeight="1" x14ac:dyDescent="0.25">
      <c r="A76" s="6"/>
      <c r="B76" s="69"/>
      <c r="C76" s="37" t="s">
        <v>41</v>
      </c>
      <c r="D76" s="49" t="s">
        <v>61</v>
      </c>
      <c r="E76" s="36" t="s">
        <v>46</v>
      </c>
      <c r="F76" s="98"/>
      <c r="G76" s="98">
        <v>1</v>
      </c>
      <c r="H76" s="36">
        <v>10000</v>
      </c>
      <c r="I76" s="63">
        <f>PRODUCT(G76:H76)</f>
        <v>10000</v>
      </c>
      <c r="J76" s="22"/>
    </row>
    <row r="77" spans="1:10" ht="24.75" customHeight="1" x14ac:dyDescent="0.25">
      <c r="A77" s="6"/>
      <c r="B77" s="69"/>
      <c r="C77" s="37" t="s">
        <v>41</v>
      </c>
      <c r="D77" s="49" t="s">
        <v>64</v>
      </c>
      <c r="E77" s="36" t="s">
        <v>46</v>
      </c>
      <c r="F77" s="101"/>
      <c r="G77" s="101">
        <v>12</v>
      </c>
      <c r="H77" s="36">
        <v>500</v>
      </c>
      <c r="I77" s="63">
        <f>PRODUCT(G77:H77)</f>
        <v>6000</v>
      </c>
      <c r="J77" s="22"/>
    </row>
    <row r="78" spans="1:10" ht="24.75" customHeight="1" x14ac:dyDescent="0.25">
      <c r="A78" s="6"/>
      <c r="B78" s="69"/>
      <c r="C78" s="54" t="s">
        <v>81</v>
      </c>
      <c r="D78" s="49" t="s">
        <v>82</v>
      </c>
      <c r="E78" s="36"/>
      <c r="F78" s="101"/>
      <c r="G78" s="101"/>
      <c r="H78" s="36"/>
      <c r="I78" s="63">
        <v>2500</v>
      </c>
      <c r="J78" s="22"/>
    </row>
    <row r="79" spans="1:10" ht="20.25" customHeight="1" x14ac:dyDescent="0.25">
      <c r="A79" s="6"/>
      <c r="B79" s="69"/>
      <c r="C79" s="78" t="s">
        <v>27</v>
      </c>
      <c r="D79" s="33"/>
      <c r="E79" s="34"/>
      <c r="F79" s="35"/>
      <c r="G79" s="34"/>
      <c r="H79" s="34"/>
      <c r="I79" s="62">
        <f>SUM(I75:I78)</f>
        <v>42500</v>
      </c>
      <c r="J79" s="22"/>
    </row>
    <row r="80" spans="1:10" ht="18" customHeight="1" x14ac:dyDescent="0.25">
      <c r="A80" s="6"/>
      <c r="B80" s="69"/>
      <c r="C80" s="37" t="s">
        <v>17</v>
      </c>
      <c r="D80" s="38" t="s">
        <v>19</v>
      </c>
      <c r="E80" s="39"/>
      <c r="F80" s="76"/>
      <c r="G80" s="39"/>
      <c r="H80" s="39"/>
      <c r="I80" s="63">
        <f>I79/100*10</f>
        <v>4250</v>
      </c>
      <c r="J80" s="22"/>
    </row>
    <row r="81" spans="1:10" ht="17.25" customHeight="1" x14ac:dyDescent="0.25">
      <c r="A81" s="6"/>
      <c r="B81" s="77"/>
      <c r="C81" s="37" t="s">
        <v>16</v>
      </c>
      <c r="D81" s="38" t="s">
        <v>19</v>
      </c>
      <c r="E81" s="39"/>
      <c r="F81" s="76"/>
      <c r="G81" s="39"/>
      <c r="H81" s="39"/>
      <c r="I81" s="63">
        <f>I79/100*10</f>
        <v>4250</v>
      </c>
      <c r="J81" s="22"/>
    </row>
    <row r="82" spans="1:10" ht="18.75" customHeight="1" x14ac:dyDescent="0.25">
      <c r="A82" s="6"/>
      <c r="B82" s="77"/>
      <c r="C82" s="75" t="s">
        <v>13</v>
      </c>
      <c r="D82" s="38" t="s">
        <v>14</v>
      </c>
      <c r="E82" s="39"/>
      <c r="F82" s="76"/>
      <c r="G82" s="39"/>
      <c r="H82" s="39"/>
      <c r="I82" s="64">
        <f>SUM(I79:I81)</f>
        <v>51000</v>
      </c>
      <c r="J82" s="22" t="s">
        <v>50</v>
      </c>
    </row>
    <row r="83" spans="1:10" ht="24.75" customHeight="1" x14ac:dyDescent="0.25">
      <c r="A83" s="6"/>
      <c r="B83" s="69"/>
      <c r="C83" s="79" t="s">
        <v>32</v>
      </c>
      <c r="D83" s="80" t="s">
        <v>52</v>
      </c>
      <c r="E83" s="36"/>
      <c r="F83" s="43"/>
      <c r="G83" s="36"/>
      <c r="H83" s="36"/>
      <c r="I83" s="62"/>
      <c r="J83" s="22"/>
    </row>
    <row r="84" spans="1:10" ht="24.75" customHeight="1" x14ac:dyDescent="0.25">
      <c r="A84" s="6"/>
      <c r="B84" s="69"/>
      <c r="C84" s="37"/>
      <c r="D84" s="49"/>
      <c r="E84" s="41"/>
      <c r="F84" s="40"/>
      <c r="G84" s="41"/>
      <c r="H84" s="41"/>
      <c r="I84" s="63"/>
      <c r="J84" s="22"/>
    </row>
    <row r="85" spans="1:10" ht="24.75" customHeight="1" x14ac:dyDescent="0.25">
      <c r="A85" s="6"/>
      <c r="B85" s="69"/>
      <c r="C85" s="37"/>
      <c r="D85" s="49"/>
      <c r="E85" s="41"/>
      <c r="F85" s="40"/>
      <c r="G85" s="41"/>
      <c r="H85" s="41"/>
      <c r="I85" s="63"/>
      <c r="J85" s="22"/>
    </row>
    <row r="86" spans="1:10" ht="18" customHeight="1" x14ac:dyDescent="0.25">
      <c r="A86" s="6"/>
      <c r="B86" s="69"/>
      <c r="C86" s="37" t="s">
        <v>53</v>
      </c>
      <c r="D86" s="49"/>
      <c r="E86" s="39"/>
      <c r="F86" s="40"/>
      <c r="G86" s="41"/>
      <c r="H86" s="41"/>
      <c r="I86" s="63">
        <f>SUM(I84:I85)</f>
        <v>0</v>
      </c>
      <c r="J86" s="22"/>
    </row>
    <row r="87" spans="1:10" ht="15" customHeight="1" x14ac:dyDescent="0.25">
      <c r="A87" s="6"/>
      <c r="B87" s="69"/>
      <c r="C87" s="37" t="s">
        <v>17</v>
      </c>
      <c r="D87" s="38" t="s">
        <v>19</v>
      </c>
      <c r="E87" s="39"/>
      <c r="F87" s="40"/>
      <c r="G87" s="41"/>
      <c r="H87" s="41"/>
      <c r="I87" s="63">
        <f>I86/100*10</f>
        <v>0</v>
      </c>
      <c r="J87" s="22"/>
    </row>
    <row r="88" spans="1:10" ht="15.75" customHeight="1" x14ac:dyDescent="0.25">
      <c r="A88" s="6"/>
      <c r="B88" s="69"/>
      <c r="C88" s="37" t="s">
        <v>16</v>
      </c>
      <c r="D88" s="38" t="s">
        <v>19</v>
      </c>
      <c r="E88" s="39"/>
      <c r="F88" s="40"/>
      <c r="G88" s="41"/>
      <c r="H88" s="41"/>
      <c r="I88" s="63">
        <f>I86/100*10</f>
        <v>0</v>
      </c>
      <c r="J88" s="22"/>
    </row>
    <row r="89" spans="1:10" ht="25.5" customHeight="1" x14ac:dyDescent="0.25">
      <c r="A89" s="6"/>
      <c r="B89" s="69"/>
      <c r="C89" s="75" t="s">
        <v>13</v>
      </c>
      <c r="D89" s="38"/>
      <c r="E89" s="39"/>
      <c r="F89" s="40"/>
      <c r="G89" s="41"/>
      <c r="H89" s="41"/>
      <c r="I89" s="72">
        <f>SUM(I86:I88)</f>
        <v>0</v>
      </c>
      <c r="J89" s="52" t="s">
        <v>50</v>
      </c>
    </row>
    <row r="90" spans="1:10" ht="24.75" customHeight="1" x14ac:dyDescent="0.25">
      <c r="A90" s="6"/>
      <c r="B90" s="69"/>
      <c r="C90" s="81" t="s">
        <v>38</v>
      </c>
      <c r="D90" s="38"/>
      <c r="E90" s="34"/>
      <c r="F90" s="43"/>
      <c r="G90" s="82"/>
      <c r="H90" s="83"/>
      <c r="I90" s="90">
        <f>SUM(I89,I82,I62,I54,I48,I37,I33,I29,I25,I20,I74)</f>
        <v>315795.15099200001</v>
      </c>
      <c r="J90" s="22"/>
    </row>
    <row r="91" spans="1:10" ht="14.25" customHeight="1" x14ac:dyDescent="0.25">
      <c r="A91" s="6"/>
      <c r="B91" s="69"/>
      <c r="C91" s="37"/>
      <c r="D91" s="38"/>
      <c r="E91" s="39"/>
      <c r="F91" s="84"/>
      <c r="G91" s="39"/>
      <c r="H91" s="39"/>
      <c r="I91" s="85"/>
      <c r="J91" s="22"/>
    </row>
    <row r="92" spans="1:10" x14ac:dyDescent="0.25">
      <c r="B92" s="86"/>
      <c r="C92" s="87"/>
      <c r="D92" s="87"/>
      <c r="E92" s="87"/>
      <c r="F92" s="88"/>
      <c r="G92" s="87"/>
      <c r="H92" s="87"/>
      <c r="I92" s="89"/>
    </row>
    <row r="93" spans="1:10" x14ac:dyDescent="0.25">
      <c r="B93" s="87"/>
      <c r="C93" s="87"/>
      <c r="D93" s="87"/>
      <c r="E93" s="87"/>
      <c r="F93" s="88"/>
      <c r="G93" s="87"/>
      <c r="H93" s="87"/>
      <c r="I93" s="89"/>
    </row>
    <row r="95" spans="1:10" x14ac:dyDescent="0.25">
      <c r="F95" s="18">
        <v>0</v>
      </c>
    </row>
  </sheetData>
  <mergeCells count="21">
    <mergeCell ref="G3:I3"/>
    <mergeCell ref="G5:I5"/>
    <mergeCell ref="G6:I6"/>
    <mergeCell ref="B10:D10"/>
    <mergeCell ref="B8:D8"/>
    <mergeCell ref="B1:C1"/>
    <mergeCell ref="G1:I1"/>
    <mergeCell ref="H15:I15"/>
    <mergeCell ref="H16:H17"/>
    <mergeCell ref="I16:I17"/>
    <mergeCell ref="B15:B17"/>
    <mergeCell ref="C15:C17"/>
    <mergeCell ref="D15:D17"/>
    <mergeCell ref="E15:E17"/>
    <mergeCell ref="F15:G15"/>
    <mergeCell ref="F16:F17"/>
    <mergeCell ref="G16:G17"/>
    <mergeCell ref="B11:F11"/>
    <mergeCell ref="B12:D12"/>
    <mergeCell ref="B6:C6"/>
    <mergeCell ref="G2:I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2021-04-19T06:55:38Z</cp:lastPrinted>
  <dcterms:created xsi:type="dcterms:W3CDTF">2015-11-26T19:31:53Z</dcterms:created>
  <dcterms:modified xsi:type="dcterms:W3CDTF">2025-08-06T14:06:18Z</dcterms:modified>
</cp:coreProperties>
</file>